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NetMeteringPAC/Shared Documents/General/Appendices/"/>
    </mc:Choice>
  </mc:AlternateContent>
  <xr:revisionPtr revIDLastSave="80" documentId="13_ncr:1_{8579BDA8-6ACA-47CF-83F5-CFE97B7D0F7E}" xr6:coauthVersionLast="47" xr6:coauthVersionMax="47" xr10:uidLastSave="{E9178617-C3EF-4118-B81C-FE450F53A8DD}"/>
  <bookViews>
    <workbookView xWindow="1950" yWindow="1950" windowWidth="21600" windowHeight="11385" activeTab="3" xr2:uid="{3AA815C0-B89D-4A11-AFC4-7502FEF25F27}"/>
  </bookViews>
  <sheets>
    <sheet name="Residential" sheetId="1" r:id="rId1"/>
    <sheet name="Small Commercial" sheetId="2" r:id="rId2"/>
    <sheet name="Large Commercial" sheetId="3" r:id="rId3"/>
    <sheet name="Irrigation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E50" i="1"/>
  <c r="M10" i="1"/>
  <c r="C10" i="4" l="1"/>
  <c r="B10" i="4"/>
  <c r="D8" i="4"/>
  <c r="C5" i="4"/>
  <c r="B5" i="4"/>
  <c r="D3" i="4"/>
  <c r="C5" i="3"/>
  <c r="B5" i="3"/>
  <c r="D3" i="3"/>
  <c r="D42" i="2"/>
  <c r="D40" i="2"/>
  <c r="C42" i="2"/>
  <c r="B42" i="2"/>
  <c r="D37" i="2"/>
  <c r="D35" i="2"/>
  <c r="C37" i="2"/>
  <c r="B37" i="2"/>
  <c r="G21" i="2"/>
  <c r="G19" i="2"/>
  <c r="F21" i="2"/>
  <c r="E21" i="2"/>
  <c r="D21" i="2"/>
  <c r="C21" i="2"/>
  <c r="B21" i="2"/>
  <c r="D32" i="2"/>
  <c r="D30" i="2"/>
  <c r="C32" i="2"/>
  <c r="B32" i="2"/>
  <c r="G16" i="2"/>
  <c r="G14" i="2"/>
  <c r="F16" i="2"/>
  <c r="E16" i="2"/>
  <c r="D16" i="2"/>
  <c r="C16" i="2"/>
  <c r="B16" i="2"/>
  <c r="C47" i="2"/>
  <c r="B47" i="2"/>
  <c r="D47" i="2" s="1"/>
  <c r="D45" i="2"/>
  <c r="F26" i="2"/>
  <c r="E26" i="2"/>
  <c r="D26" i="2"/>
  <c r="C26" i="2"/>
  <c r="B26" i="2"/>
  <c r="G24" i="2"/>
  <c r="K10" i="2"/>
  <c r="J10" i="2"/>
  <c r="I10" i="2"/>
  <c r="H10" i="2"/>
  <c r="G10" i="2"/>
  <c r="F10" i="2"/>
  <c r="E10" i="2"/>
  <c r="D10" i="2"/>
  <c r="C10" i="2"/>
  <c r="B10" i="2"/>
  <c r="L8" i="2"/>
  <c r="K5" i="2"/>
  <c r="J5" i="2"/>
  <c r="I5" i="2"/>
  <c r="H5" i="2"/>
  <c r="G5" i="2"/>
  <c r="F5" i="2"/>
  <c r="E5" i="2"/>
  <c r="D5" i="2"/>
  <c r="C5" i="2"/>
  <c r="B5" i="2"/>
  <c r="L3" i="2"/>
  <c r="C50" i="1"/>
  <c r="B50" i="1"/>
  <c r="D50" i="1" s="1"/>
  <c r="D48" i="1"/>
  <c r="C45" i="1"/>
  <c r="B45" i="1"/>
  <c r="D43" i="1"/>
  <c r="C40" i="1"/>
  <c r="B40" i="1"/>
  <c r="D38" i="1"/>
  <c r="C35" i="1"/>
  <c r="B35" i="1"/>
  <c r="D33" i="1"/>
  <c r="F27" i="1"/>
  <c r="E27" i="1"/>
  <c r="D27" i="1"/>
  <c r="C27" i="1"/>
  <c r="B27" i="1"/>
  <c r="G25" i="1"/>
  <c r="F22" i="1"/>
  <c r="E22" i="1"/>
  <c r="D22" i="1"/>
  <c r="C22" i="1"/>
  <c r="B22" i="1"/>
  <c r="G20" i="1"/>
  <c r="F17" i="1"/>
  <c r="E17" i="1"/>
  <c r="D17" i="1"/>
  <c r="C17" i="1"/>
  <c r="B17" i="1"/>
  <c r="G15" i="1"/>
  <c r="C10" i="1"/>
  <c r="D10" i="1"/>
  <c r="E10" i="1"/>
  <c r="F10" i="1"/>
  <c r="G10" i="1"/>
  <c r="H10" i="1"/>
  <c r="I10" i="1"/>
  <c r="J10" i="1"/>
  <c r="K10" i="1"/>
  <c r="B10" i="1"/>
  <c r="B5" i="1"/>
  <c r="H5" i="1"/>
  <c r="I5" i="1"/>
  <c r="J5" i="1"/>
  <c r="K5" i="1"/>
  <c r="D5" i="1"/>
  <c r="E5" i="1"/>
  <c r="F5" i="1"/>
  <c r="G5" i="1"/>
  <c r="C5" i="1"/>
  <c r="D40" i="1" l="1"/>
  <c r="D35" i="1"/>
  <c r="D45" i="1"/>
  <c r="G22" i="1"/>
  <c r="D10" i="4"/>
  <c r="D5" i="4"/>
  <c r="D5" i="3"/>
  <c r="G26" i="2"/>
  <c r="L10" i="2"/>
  <c r="L5" i="2"/>
  <c r="G17" i="1"/>
  <c r="L5" i="1"/>
  <c r="L10" i="1"/>
</calcChain>
</file>

<file path=xl/sharedStrings.xml><?xml version="1.0" encoding="utf-8"?>
<sst xmlns="http://schemas.openxmlformats.org/spreadsheetml/2006/main" count="145" uniqueCount="35">
  <si>
    <t>10 Year*</t>
  </si>
  <si>
    <t>Site</t>
  </si>
  <si>
    <t>Cost/Benefit</t>
  </si>
  <si>
    <t>-2306</t>
  </si>
  <si>
    <t>Average Rate</t>
  </si>
  <si>
    <t>N/A</t>
  </si>
  <si>
    <t>Compensation</t>
  </si>
  <si>
    <t>-2304</t>
  </si>
  <si>
    <t>Total</t>
  </si>
  <si>
    <t>5 Year*</t>
  </si>
  <si>
    <t>2 Year*</t>
  </si>
  <si>
    <t>Average</t>
  </si>
  <si>
    <t>10 Year</t>
  </si>
  <si>
    <t>5 Year</t>
  </si>
  <si>
    <t>2 Year</t>
  </si>
  <si>
    <t>only large commercial customer overproducing</t>
  </si>
  <si>
    <t xml:space="preserve">*Only able to provide a two year analaysis for one customer, due to they are the only customer who has overproduced and on a large commercial rate.  </t>
  </si>
  <si>
    <t>Irrigators only started interconnecting as of 2021.</t>
  </si>
  <si>
    <t>no irrigators applied for on-site generation prior to this period.</t>
  </si>
  <si>
    <t xml:space="preserve">*Only able to provide a two year analaysis for two customers, due to they are the only customers who have overproduced and on an irrigation rate.  </t>
  </si>
  <si>
    <t>Customer 1 (135)</t>
  </si>
  <si>
    <t>Customer 1</t>
  </si>
  <si>
    <t>Customer 2</t>
  </si>
  <si>
    <t>Customer 2 (135)</t>
  </si>
  <si>
    <t>Customer 47</t>
  </si>
  <si>
    <t>Customer 9</t>
  </si>
  <si>
    <t>Customer 562</t>
  </si>
  <si>
    <t>Customer 563</t>
  </si>
  <si>
    <t>Customer 569</t>
  </si>
  <si>
    <t>Customer 571</t>
  </si>
  <si>
    <t>Customer 594</t>
  </si>
  <si>
    <t>Customer 595</t>
  </si>
  <si>
    <t>Customer 596</t>
  </si>
  <si>
    <t>*These two customers were the only two that overproduced for the entire year in 2013.</t>
  </si>
  <si>
    <t>*Carried over the 2013 overproducers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</si>
</sst>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.000000000_);_(&quot;$&quot;* \(#,##0.000000000\);_(&quot;$&quot;* &quot;-&quot;??_);_(@_)"/>
    <numFmt numFmtId="165" formatCode="_(&quot;$&quot;* #,##0.00000000_);_(&quot;$&quot;* \(#,##0.00000000\);_(&quot;$&quot;* &quot;-&quot;??_);_(@_)"/>
    <numFmt numFmtId="166" formatCode="_(&quot;$&quot;* #,##0.0000000_);_(&quot;$&quot;* \(#,##0.0000000\);_(&quot;$&quot;* &quot;-&quot;??_);_(@_)"/>
    <numFmt numFmtId="167" formatCode="_(&quot;$&quot;* #,##0.000000_);_(&quot;$&quot;* \(#,##0.000000\);_(&quot;$&quot;* &quot;-&quot;??_);_(@_)"/>
    <numFmt numFmtId="168" formatCode="&quot;$&quot;#,##0.00000_);[Red]\(&quot;$&quot;#,##0.00000\)"/>
    <numFmt numFmtId="169" formatCode="&quot;$&quot;#,##0.00000000_);[Red]\(&quot;$&quot;#,##0.00000000\)"/>
    <numFmt numFmtId="170" formatCode="_(&quot;$&quot;* #,##0.00000_);_(&quot;$&quot;* \(#,##0.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4" fillId="0" borderId="1" xfId="0" applyFont="1" applyBorder="1" applyAlignment="1">
      <alignment horizontal="right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horizontal="right"/>
    </xf>
    <xf numFmtId="0" fontId="4" fillId="2" borderId="4" xfId="0" applyFont="1" applyFill="1" applyBorder="1"/>
    <xf numFmtId="0" fontId="4" fillId="0" borderId="4" xfId="0" applyFont="1" applyBorder="1" applyAlignment="1">
      <alignment horizontal="right"/>
    </xf>
    <xf numFmtId="0" fontId="0" fillId="0" borderId="4" xfId="0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0" fontId="3" fillId="0" borderId="0" xfId="0" applyFont="1"/>
    <xf numFmtId="49" fontId="6" fillId="0" borderId="0" xfId="0" applyNumberFormat="1" applyFont="1" applyAlignment="1">
      <alignment vertical="top"/>
    </xf>
    <xf numFmtId="166" fontId="0" fillId="0" borderId="1" xfId="1" applyNumberFormat="1" applyFont="1" applyBorder="1"/>
    <xf numFmtId="167" fontId="0" fillId="0" borderId="1" xfId="1" applyNumberFormat="1" applyFont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49" fontId="4" fillId="0" borderId="8" xfId="0" applyNumberFormat="1" applyFont="1" applyBorder="1" applyAlignment="1">
      <alignment vertical="top"/>
    </xf>
    <xf numFmtId="0" fontId="3" fillId="4" borderId="9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vertical="top"/>
    </xf>
    <xf numFmtId="44" fontId="5" fillId="2" borderId="11" xfId="0" applyNumberFormat="1" applyFont="1" applyFill="1" applyBorder="1"/>
    <xf numFmtId="44" fontId="4" fillId="2" borderId="11" xfId="0" applyNumberFormat="1" applyFont="1" applyFill="1" applyBorder="1"/>
    <xf numFmtId="44" fontId="3" fillId="4" borderId="12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vertical="top"/>
    </xf>
    <xf numFmtId="0" fontId="3" fillId="4" borderId="14" xfId="0" applyFont="1" applyFill="1" applyBorder="1" applyAlignment="1">
      <alignment horizontal="center"/>
    </xf>
    <xf numFmtId="169" fontId="0" fillId="0" borderId="0" xfId="0" applyNumberFormat="1"/>
    <xf numFmtId="170" fontId="0" fillId="0" borderId="3" xfId="1" applyNumberFormat="1" applyFont="1" applyBorder="1"/>
    <xf numFmtId="168" fontId="0" fillId="0" borderId="1" xfId="0" applyNumberFormat="1" applyBorder="1"/>
    <xf numFmtId="0" fontId="3" fillId="4" borderId="22" xfId="0" applyFont="1" applyFill="1" applyBorder="1" applyAlignment="1">
      <alignment horizontal="center"/>
    </xf>
    <xf numFmtId="44" fontId="3" fillId="4" borderId="23" xfId="0" applyNumberFormat="1" applyFont="1" applyFill="1" applyBorder="1" applyAlignment="1">
      <alignment horizontal="center"/>
    </xf>
    <xf numFmtId="44" fontId="0" fillId="0" borderId="1" xfId="0" applyNumberFormat="1" applyBorder="1"/>
    <xf numFmtId="0" fontId="0" fillId="5" borderId="1" xfId="0" applyFill="1" applyBorder="1"/>
    <xf numFmtId="0" fontId="0" fillId="0" borderId="0" xfId="0" applyFont="1"/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4B14-B3E6-4CA6-A5F6-1B8929A4D9A2}">
  <dimension ref="A1:M52"/>
  <sheetViews>
    <sheetView topLeftCell="A31" workbookViewId="0">
      <selection activeCell="A48" sqref="A48"/>
    </sheetView>
  </sheetViews>
  <sheetFormatPr defaultRowHeight="15" x14ac:dyDescent="0.25"/>
  <cols>
    <col min="1" max="1" width="15" bestFit="1" customWidth="1"/>
    <col min="2" max="11" width="14.140625" bestFit="1" customWidth="1"/>
    <col min="12" max="12" width="12.28515625" bestFit="1" customWidth="1"/>
    <col min="13" max="13" width="11.28515625" bestFit="1" customWidth="1"/>
  </cols>
  <sheetData>
    <row r="1" spans="1:13" ht="15.75" thickBot="1" x14ac:dyDescent="0.3">
      <c r="A1" s="13" t="s">
        <v>0</v>
      </c>
    </row>
    <row r="2" spans="1:13" s="13" customFormat="1" x14ac:dyDescent="0.25">
      <c r="A2" s="17" t="s">
        <v>1</v>
      </c>
      <c r="B2" s="18">
        <v>2013</v>
      </c>
      <c r="C2" s="18">
        <v>2014</v>
      </c>
      <c r="D2" s="18">
        <v>2015</v>
      </c>
      <c r="E2" s="18">
        <v>2016</v>
      </c>
      <c r="F2" s="18">
        <v>2017</v>
      </c>
      <c r="G2" s="18">
        <v>2018</v>
      </c>
      <c r="H2" s="18">
        <v>2019</v>
      </c>
      <c r="I2" s="18">
        <v>2020</v>
      </c>
      <c r="J2" s="18">
        <v>2021</v>
      </c>
      <c r="K2" s="18">
        <v>2022</v>
      </c>
      <c r="L2" s="19" t="s">
        <v>2</v>
      </c>
    </row>
    <row r="3" spans="1:13" x14ac:dyDescent="0.25">
      <c r="A3" s="20" t="s">
        <v>20</v>
      </c>
      <c r="B3" s="2">
        <v>-2173</v>
      </c>
      <c r="C3" s="2">
        <v>-2379</v>
      </c>
      <c r="D3" s="3" t="s">
        <v>3</v>
      </c>
      <c r="E3" s="2">
        <v>-648</v>
      </c>
      <c r="F3" s="2">
        <v>-877</v>
      </c>
      <c r="G3" s="2">
        <v>-452</v>
      </c>
      <c r="H3" s="2">
        <v>1076</v>
      </c>
      <c r="I3" s="2">
        <v>2664</v>
      </c>
      <c r="J3" s="2">
        <v>741</v>
      </c>
      <c r="K3" s="1">
        <v>210</v>
      </c>
      <c r="L3" s="21">
        <v>-4144</v>
      </c>
    </row>
    <row r="4" spans="1:13" x14ac:dyDescent="0.25">
      <c r="A4" s="20" t="s">
        <v>4</v>
      </c>
      <c r="B4" s="11">
        <v>0.101091625</v>
      </c>
      <c r="C4" s="12">
        <v>0.10193888</v>
      </c>
      <c r="D4" s="11">
        <v>0.101938875</v>
      </c>
      <c r="E4" s="11">
        <v>0.104813875</v>
      </c>
      <c r="F4" s="11">
        <v>0.104495875</v>
      </c>
      <c r="G4" s="11">
        <v>0.104495875</v>
      </c>
      <c r="H4" s="11">
        <v>0.104495875</v>
      </c>
      <c r="I4" s="11">
        <v>0.104495875</v>
      </c>
      <c r="J4" s="11">
        <v>0.104495875</v>
      </c>
      <c r="K4" s="11">
        <v>0.103881125</v>
      </c>
      <c r="L4" s="21" t="s">
        <v>5</v>
      </c>
    </row>
    <row r="5" spans="1:13" ht="15.75" thickBot="1" x14ac:dyDescent="0.3">
      <c r="A5" s="22" t="s">
        <v>6</v>
      </c>
      <c r="B5" s="23">
        <f>B3*B4</f>
        <v>-219.67210112500001</v>
      </c>
      <c r="C5" s="24">
        <f>C3*C4</f>
        <v>-242.51259551999999</v>
      </c>
      <c r="D5" s="24">
        <f t="shared" ref="D5:G5" si="0">D3*D4</f>
        <v>-235.07104575</v>
      </c>
      <c r="E5" s="24">
        <f t="shared" si="0"/>
        <v>-67.919391000000005</v>
      </c>
      <c r="F5" s="24">
        <f t="shared" si="0"/>
        <v>-91.642882374999999</v>
      </c>
      <c r="G5" s="24">
        <f t="shared" si="0"/>
        <v>-47.232135499999998</v>
      </c>
      <c r="H5" s="24">
        <f t="shared" ref="H5" si="1">H3*H4</f>
        <v>112.4375615</v>
      </c>
      <c r="I5" s="24">
        <f t="shared" ref="I5" si="2">I3*I4</f>
        <v>278.37701099999998</v>
      </c>
      <c r="J5" s="24">
        <f t="shared" ref="J5" si="3">J3*J4</f>
        <v>77.431443375000001</v>
      </c>
      <c r="K5" s="24">
        <f t="shared" ref="K5" si="4">K3*K4</f>
        <v>21.815036250000002</v>
      </c>
      <c r="L5" s="25">
        <f>SUM(B5:K5)</f>
        <v>-413.98909914500007</v>
      </c>
    </row>
    <row r="6" spans="1:13" ht="15.75" thickBot="1" x14ac:dyDescent="0.3">
      <c r="A6" s="4"/>
      <c r="B6" s="6"/>
      <c r="C6" s="6"/>
      <c r="D6" s="7"/>
      <c r="E6" s="6"/>
      <c r="F6" s="6"/>
      <c r="G6" s="6"/>
      <c r="H6" s="6"/>
      <c r="I6" s="6"/>
      <c r="J6" s="6"/>
    </row>
    <row r="7" spans="1:13" x14ac:dyDescent="0.25">
      <c r="A7" s="17" t="s">
        <v>1</v>
      </c>
      <c r="B7" s="18">
        <v>2013</v>
      </c>
      <c r="C7" s="18">
        <v>2014</v>
      </c>
      <c r="D7" s="18">
        <v>2015</v>
      </c>
      <c r="E7" s="18">
        <v>2016</v>
      </c>
      <c r="F7" s="18">
        <v>2017</v>
      </c>
      <c r="G7" s="18">
        <v>2018</v>
      </c>
      <c r="H7" s="18">
        <v>2019</v>
      </c>
      <c r="I7" s="18">
        <v>2020</v>
      </c>
      <c r="J7" s="18">
        <v>2021</v>
      </c>
      <c r="K7" s="18">
        <v>2022</v>
      </c>
      <c r="L7" s="19" t="s">
        <v>2</v>
      </c>
    </row>
    <row r="8" spans="1:13" x14ac:dyDescent="0.25">
      <c r="A8" s="26" t="s">
        <v>23</v>
      </c>
      <c r="B8" s="8">
        <v>-2433</v>
      </c>
      <c r="C8" s="8">
        <v>-2298</v>
      </c>
      <c r="D8" s="9" t="s">
        <v>7</v>
      </c>
      <c r="E8" s="8">
        <v>-2410</v>
      </c>
      <c r="F8" s="8">
        <v>-1550</v>
      </c>
      <c r="G8" s="10">
        <v>-1806</v>
      </c>
      <c r="H8" s="10">
        <v>531</v>
      </c>
      <c r="I8" s="10">
        <v>3233</v>
      </c>
      <c r="J8" s="10">
        <v>737</v>
      </c>
      <c r="K8" s="10">
        <v>818</v>
      </c>
      <c r="L8" s="27">
        <v>-7482</v>
      </c>
    </row>
    <row r="9" spans="1:13" x14ac:dyDescent="0.25">
      <c r="A9" s="20" t="s">
        <v>4</v>
      </c>
      <c r="B9" s="11">
        <v>0.101091625</v>
      </c>
      <c r="C9" s="12">
        <v>0.10193888</v>
      </c>
      <c r="D9" s="11">
        <v>0.101938875</v>
      </c>
      <c r="E9" s="11">
        <v>0.104813875</v>
      </c>
      <c r="F9" s="11">
        <v>0.104495875</v>
      </c>
      <c r="G9" s="11">
        <v>0.104495875</v>
      </c>
      <c r="H9" s="11">
        <v>0.104495875</v>
      </c>
      <c r="I9" s="11">
        <v>0.104495875</v>
      </c>
      <c r="J9" s="11">
        <v>0.104495875</v>
      </c>
      <c r="K9" s="11">
        <v>0.103881125</v>
      </c>
      <c r="L9" s="31" t="s">
        <v>5</v>
      </c>
      <c r="M9" s="34" t="s">
        <v>8</v>
      </c>
    </row>
    <row r="10" spans="1:13" ht="15.75" thickBot="1" x14ac:dyDescent="0.3">
      <c r="A10" s="22" t="s">
        <v>6</v>
      </c>
      <c r="B10" s="24">
        <f>B8*B9</f>
        <v>-245.955923625</v>
      </c>
      <c r="C10" s="24">
        <f t="shared" ref="C10:K10" si="5">C8*C9</f>
        <v>-234.25554624</v>
      </c>
      <c r="D10" s="24">
        <f t="shared" si="5"/>
        <v>-234.86716799999999</v>
      </c>
      <c r="E10" s="24">
        <f t="shared" si="5"/>
        <v>-252.60143875</v>
      </c>
      <c r="F10" s="24">
        <f t="shared" si="5"/>
        <v>-161.96860624999999</v>
      </c>
      <c r="G10" s="24">
        <f t="shared" si="5"/>
        <v>-188.71955025</v>
      </c>
      <c r="H10" s="24">
        <f t="shared" si="5"/>
        <v>55.487309625000002</v>
      </c>
      <c r="I10" s="24">
        <f t="shared" si="5"/>
        <v>337.83516387500003</v>
      </c>
      <c r="J10" s="24">
        <f t="shared" si="5"/>
        <v>77.013459874999995</v>
      </c>
      <c r="K10" s="24">
        <f t="shared" si="5"/>
        <v>84.974760250000003</v>
      </c>
      <c r="L10" s="32">
        <f>SUM(B10:K10)</f>
        <v>-763.05753948999973</v>
      </c>
      <c r="M10" s="33">
        <f>L5+L10</f>
        <v>-1177.0466386349999</v>
      </c>
    </row>
    <row r="11" spans="1:13" x14ac:dyDescent="0.25">
      <c r="A11" s="13" t="s">
        <v>33</v>
      </c>
    </row>
    <row r="13" spans="1:13" ht="15.75" thickBot="1" x14ac:dyDescent="0.3">
      <c r="A13" s="13" t="s">
        <v>9</v>
      </c>
    </row>
    <row r="14" spans="1:13" x14ac:dyDescent="0.25">
      <c r="A14" s="17" t="s">
        <v>1</v>
      </c>
      <c r="B14" s="18">
        <v>2018</v>
      </c>
      <c r="C14" s="18">
        <v>2019</v>
      </c>
      <c r="D14" s="18">
        <v>2020</v>
      </c>
      <c r="E14" s="18">
        <v>2021</v>
      </c>
      <c r="F14" s="18">
        <v>2022</v>
      </c>
      <c r="G14" s="19" t="s">
        <v>2</v>
      </c>
    </row>
    <row r="15" spans="1:13" x14ac:dyDescent="0.25">
      <c r="A15" s="20" t="s">
        <v>21</v>
      </c>
      <c r="B15" s="2">
        <v>-452</v>
      </c>
      <c r="C15" s="2">
        <v>1076</v>
      </c>
      <c r="D15" s="2">
        <v>2664</v>
      </c>
      <c r="E15" s="2">
        <v>741</v>
      </c>
      <c r="F15" s="1">
        <v>210</v>
      </c>
      <c r="G15" s="21">
        <f>SUM(B15:F15)</f>
        <v>4239</v>
      </c>
    </row>
    <row r="16" spans="1:13" x14ac:dyDescent="0.25">
      <c r="A16" s="20" t="s">
        <v>4</v>
      </c>
      <c r="B16" s="11">
        <v>0.104495875</v>
      </c>
      <c r="C16" s="11">
        <v>0.104495875</v>
      </c>
      <c r="D16" s="11">
        <v>0.104495875</v>
      </c>
      <c r="E16" s="11">
        <v>0.104495875</v>
      </c>
      <c r="F16" s="11">
        <v>0.103881125</v>
      </c>
      <c r="G16" s="21" t="s">
        <v>5</v>
      </c>
    </row>
    <row r="17" spans="1:7" ht="15.75" thickBot="1" x14ac:dyDescent="0.3">
      <c r="A17" s="22" t="s">
        <v>6</v>
      </c>
      <c r="B17" s="24">
        <f t="shared" ref="B17" si="6">B15*B16</f>
        <v>-47.232135499999998</v>
      </c>
      <c r="C17" s="24">
        <f t="shared" ref="C17" si="7">C15*C16</f>
        <v>112.4375615</v>
      </c>
      <c r="D17" s="24">
        <f t="shared" ref="D17" si="8">D15*D16</f>
        <v>278.37701099999998</v>
      </c>
      <c r="E17" s="24">
        <f t="shared" ref="E17" si="9">E15*E16</f>
        <v>77.431443375000001</v>
      </c>
      <c r="F17" s="24">
        <f t="shared" ref="F17" si="10">F15*F16</f>
        <v>21.815036250000002</v>
      </c>
      <c r="G17" s="25">
        <f>SUM(B17:F17)</f>
        <v>442.82891662499998</v>
      </c>
    </row>
    <row r="18" spans="1:7" ht="15.75" thickBot="1" x14ac:dyDescent="0.3">
      <c r="A18" s="4"/>
      <c r="B18" s="6"/>
      <c r="C18" s="6"/>
      <c r="D18" s="6"/>
      <c r="E18" s="6"/>
    </row>
    <row r="19" spans="1:7" x14ac:dyDescent="0.25">
      <c r="A19" s="17" t="s">
        <v>1</v>
      </c>
      <c r="B19" s="18">
        <v>2018</v>
      </c>
      <c r="C19" s="18">
        <v>2019</v>
      </c>
      <c r="D19" s="18">
        <v>2020</v>
      </c>
      <c r="E19" s="18">
        <v>2021</v>
      </c>
      <c r="F19" s="18">
        <v>2022</v>
      </c>
      <c r="G19" s="19" t="s">
        <v>2</v>
      </c>
    </row>
    <row r="20" spans="1:7" x14ac:dyDescent="0.25">
      <c r="A20" s="26" t="s">
        <v>22</v>
      </c>
      <c r="B20" s="10">
        <v>-1806</v>
      </c>
      <c r="C20" s="10">
        <v>531</v>
      </c>
      <c r="D20" s="10">
        <v>3233</v>
      </c>
      <c r="E20" s="10">
        <v>737</v>
      </c>
      <c r="F20" s="10">
        <v>818</v>
      </c>
      <c r="G20" s="27">
        <f>SUM(B20:F20)</f>
        <v>3513</v>
      </c>
    </row>
    <row r="21" spans="1:7" x14ac:dyDescent="0.25">
      <c r="A21" s="20" t="s">
        <v>4</v>
      </c>
      <c r="B21" s="11">
        <v>0.104495875</v>
      </c>
      <c r="C21" s="11">
        <v>0.104495875</v>
      </c>
      <c r="D21" s="11">
        <v>0.104495875</v>
      </c>
      <c r="E21" s="11">
        <v>0.104495875</v>
      </c>
      <c r="F21" s="11">
        <v>0.103881125</v>
      </c>
      <c r="G21" s="21" t="s">
        <v>5</v>
      </c>
    </row>
    <row r="22" spans="1:7" ht="15.75" thickBot="1" x14ac:dyDescent="0.3">
      <c r="A22" s="22" t="s">
        <v>6</v>
      </c>
      <c r="B22" s="24">
        <f t="shared" ref="B22" si="11">B20*B21</f>
        <v>-188.71955025</v>
      </c>
      <c r="C22" s="24">
        <f t="shared" ref="C22" si="12">C20*C21</f>
        <v>55.487309625000002</v>
      </c>
      <c r="D22" s="24">
        <f t="shared" ref="D22" si="13">D20*D21</f>
        <v>337.83516387500003</v>
      </c>
      <c r="E22" s="24">
        <f t="shared" ref="E22" si="14">E20*E21</f>
        <v>77.013459874999995</v>
      </c>
      <c r="F22" s="24">
        <f t="shared" ref="F22" si="15">F20*F21</f>
        <v>84.974760250000003</v>
      </c>
      <c r="G22" s="25">
        <f>SUM(B22:F22)</f>
        <v>366.591143375</v>
      </c>
    </row>
    <row r="23" spans="1:7" ht="15.75" thickBot="1" x14ac:dyDescent="0.3">
      <c r="A23" s="5"/>
    </row>
    <row r="24" spans="1:7" x14ac:dyDescent="0.25">
      <c r="A24" s="17" t="s">
        <v>1</v>
      </c>
      <c r="B24" s="18">
        <v>2018</v>
      </c>
      <c r="C24" s="18">
        <v>2019</v>
      </c>
      <c r="D24" s="18">
        <v>2020</v>
      </c>
      <c r="E24" s="18">
        <v>2021</v>
      </c>
      <c r="F24" s="18">
        <v>2022</v>
      </c>
      <c r="G24" s="19" t="s">
        <v>2</v>
      </c>
    </row>
    <row r="25" spans="1:7" x14ac:dyDescent="0.25">
      <c r="A25" s="20" t="s">
        <v>24</v>
      </c>
      <c r="B25" s="2">
        <v>-18730</v>
      </c>
      <c r="C25" s="2">
        <v>-20805</v>
      </c>
      <c r="D25" s="2">
        <v>-15223</v>
      </c>
      <c r="E25" s="2">
        <v>-21155</v>
      </c>
      <c r="F25" s="1">
        <v>-19202</v>
      </c>
      <c r="G25" s="21">
        <f>SUM(B25:F25)</f>
        <v>-95115</v>
      </c>
    </row>
    <row r="26" spans="1:7" x14ac:dyDescent="0.25">
      <c r="A26" s="20" t="s">
        <v>4</v>
      </c>
      <c r="B26" s="11">
        <v>0.104495875</v>
      </c>
      <c r="C26" s="11">
        <v>0.104495875</v>
      </c>
      <c r="D26" s="11">
        <v>0.104495875</v>
      </c>
      <c r="E26" s="11">
        <v>0.104495875</v>
      </c>
      <c r="F26" s="11">
        <v>0.103881125</v>
      </c>
      <c r="G26" s="21" t="s">
        <v>5</v>
      </c>
    </row>
    <row r="27" spans="1:7" ht="15.75" thickBot="1" x14ac:dyDescent="0.3">
      <c r="A27" s="22" t="s">
        <v>6</v>
      </c>
      <c r="B27" s="24">
        <f t="shared" ref="B27" si="16">B25*B26</f>
        <v>-1957.2077387500001</v>
      </c>
      <c r="C27" s="24">
        <f t="shared" ref="C27" si="17">C25*C26</f>
        <v>-2174.0366793749999</v>
      </c>
      <c r="D27" s="24">
        <f t="shared" ref="D27" si="18">D25*D26</f>
        <v>-1590.740705125</v>
      </c>
      <c r="E27" s="24">
        <f t="shared" ref="E27" si="19">E25*E26</f>
        <v>-2210.6102356249999</v>
      </c>
      <c r="F27" s="24">
        <f t="shared" ref="F27" si="20">F25*F26</f>
        <v>-1994.72536225</v>
      </c>
      <c r="G27" s="25">
        <f>SUM(B27:F27)</f>
        <v>-9927.3207211249992</v>
      </c>
    </row>
    <row r="28" spans="1:7" x14ac:dyDescent="0.25">
      <c r="A28" s="13" t="s">
        <v>34</v>
      </c>
    </row>
    <row r="29" spans="1:7" x14ac:dyDescent="0.25">
      <c r="A29" s="13"/>
    </row>
    <row r="31" spans="1:7" ht="15.75" thickBot="1" x14ac:dyDescent="0.3">
      <c r="A31" s="14" t="s">
        <v>10</v>
      </c>
    </row>
    <row r="32" spans="1:7" x14ac:dyDescent="0.25">
      <c r="A32" s="17" t="s">
        <v>1</v>
      </c>
      <c r="B32" s="18">
        <v>2021</v>
      </c>
      <c r="C32" s="18">
        <v>2022</v>
      </c>
      <c r="D32" s="19" t="s">
        <v>2</v>
      </c>
    </row>
    <row r="33" spans="1:4" x14ac:dyDescent="0.25">
      <c r="A33" s="20" t="s">
        <v>21</v>
      </c>
      <c r="B33" s="2">
        <v>741</v>
      </c>
      <c r="C33" s="1">
        <v>210</v>
      </c>
      <c r="D33" s="21">
        <f>SUM(B33:C33)</f>
        <v>951</v>
      </c>
    </row>
    <row r="34" spans="1:4" x14ac:dyDescent="0.25">
      <c r="A34" s="20" t="s">
        <v>4</v>
      </c>
      <c r="B34" s="11">
        <v>0.104495875</v>
      </c>
      <c r="C34" s="11">
        <v>0.103881125</v>
      </c>
      <c r="D34" s="21" t="s">
        <v>5</v>
      </c>
    </row>
    <row r="35" spans="1:4" ht="15.75" thickBot="1" x14ac:dyDescent="0.3">
      <c r="A35" s="22" t="s">
        <v>6</v>
      </c>
      <c r="B35" s="24">
        <f t="shared" ref="B35" si="21">B33*B34</f>
        <v>77.431443375000001</v>
      </c>
      <c r="C35" s="24">
        <f t="shared" ref="C35" si="22">C33*C34</f>
        <v>21.815036250000002</v>
      </c>
      <c r="D35" s="25">
        <f>SUM(B35:C35)</f>
        <v>99.246479625000006</v>
      </c>
    </row>
    <row r="36" spans="1:4" ht="15.75" thickBot="1" x14ac:dyDescent="0.3">
      <c r="A36" s="4"/>
      <c r="B36" s="6"/>
    </row>
    <row r="37" spans="1:4" x14ac:dyDescent="0.25">
      <c r="A37" s="17" t="s">
        <v>1</v>
      </c>
      <c r="B37" s="18">
        <v>2021</v>
      </c>
      <c r="C37" s="18">
        <v>2022</v>
      </c>
      <c r="D37" s="19" t="s">
        <v>2</v>
      </c>
    </row>
    <row r="38" spans="1:4" x14ac:dyDescent="0.25">
      <c r="A38" s="26" t="s">
        <v>22</v>
      </c>
      <c r="B38" s="10">
        <v>737</v>
      </c>
      <c r="C38" s="10">
        <v>818</v>
      </c>
      <c r="D38" s="27">
        <f>SUM(B38:C38)</f>
        <v>1555</v>
      </c>
    </row>
    <row r="39" spans="1:4" x14ac:dyDescent="0.25">
      <c r="A39" s="20" t="s">
        <v>4</v>
      </c>
      <c r="B39" s="11">
        <v>0.104495875</v>
      </c>
      <c r="C39" s="11">
        <v>0.103881125</v>
      </c>
      <c r="D39" s="21" t="s">
        <v>5</v>
      </c>
    </row>
    <row r="40" spans="1:4" ht="15.75" thickBot="1" x14ac:dyDescent="0.3">
      <c r="A40" s="22" t="s">
        <v>6</v>
      </c>
      <c r="B40" s="24">
        <f t="shared" ref="B40" si="23">B38*B39</f>
        <v>77.013459874999995</v>
      </c>
      <c r="C40" s="24">
        <f t="shared" ref="C40" si="24">C38*C39</f>
        <v>84.974760250000003</v>
      </c>
      <c r="D40" s="25">
        <f>SUM(B40:C40)</f>
        <v>161.988220125</v>
      </c>
    </row>
    <row r="41" spans="1:4" ht="15.75" thickBot="1" x14ac:dyDescent="0.3">
      <c r="A41" s="5"/>
    </row>
    <row r="42" spans="1:4" x14ac:dyDescent="0.25">
      <c r="A42" s="17" t="s">
        <v>1</v>
      </c>
      <c r="B42" s="18">
        <v>2021</v>
      </c>
      <c r="C42" s="18">
        <v>2022</v>
      </c>
      <c r="D42" s="19" t="s">
        <v>2</v>
      </c>
    </row>
    <row r="43" spans="1:4" x14ac:dyDescent="0.25">
      <c r="A43" s="20" t="s">
        <v>24</v>
      </c>
      <c r="B43" s="2">
        <v>-21155</v>
      </c>
      <c r="C43" s="1">
        <v>-19202</v>
      </c>
      <c r="D43" s="21">
        <f>SUM(B43:C43)</f>
        <v>-40357</v>
      </c>
    </row>
    <row r="44" spans="1:4" x14ac:dyDescent="0.25">
      <c r="A44" s="20" t="s">
        <v>4</v>
      </c>
      <c r="B44" s="11">
        <v>0.104495875</v>
      </c>
      <c r="C44" s="11">
        <v>0.103881125</v>
      </c>
      <c r="D44" s="21" t="s">
        <v>5</v>
      </c>
    </row>
    <row r="45" spans="1:4" ht="15.75" thickBot="1" x14ac:dyDescent="0.3">
      <c r="A45" s="22" t="s">
        <v>6</v>
      </c>
      <c r="B45" s="24">
        <f t="shared" ref="B45" si="25">B43*B44</f>
        <v>-2210.6102356249999</v>
      </c>
      <c r="C45" s="24">
        <f t="shared" ref="C45" si="26">C43*C44</f>
        <v>-1994.72536225</v>
      </c>
      <c r="D45" s="25">
        <f>SUM(B45:C45)</f>
        <v>-4205.3355978749996</v>
      </c>
    </row>
    <row r="46" spans="1:4" ht="15.75" thickBot="1" x14ac:dyDescent="0.3"/>
    <row r="47" spans="1:4" x14ac:dyDescent="0.25">
      <c r="A47" s="17" t="s">
        <v>1</v>
      </c>
      <c r="B47" s="18">
        <v>2021</v>
      </c>
      <c r="C47" s="18">
        <v>2022</v>
      </c>
      <c r="D47" s="19" t="s">
        <v>2</v>
      </c>
    </row>
    <row r="48" spans="1:4" x14ac:dyDescent="0.25">
      <c r="A48" s="20" t="s">
        <v>25</v>
      </c>
      <c r="B48" s="2">
        <v>-746</v>
      </c>
      <c r="C48" s="1">
        <v>-819</v>
      </c>
      <c r="D48" s="21">
        <f>SUM(B48:C48)</f>
        <v>-1565</v>
      </c>
    </row>
    <row r="49" spans="1:5" x14ac:dyDescent="0.25">
      <c r="A49" s="20" t="s">
        <v>4</v>
      </c>
      <c r="B49" s="11">
        <v>0.104495875</v>
      </c>
      <c r="C49" s="11">
        <v>0.103881125</v>
      </c>
      <c r="D49" s="21" t="s">
        <v>5</v>
      </c>
      <c r="E49" s="34" t="s">
        <v>11</v>
      </c>
    </row>
    <row r="50" spans="1:5" ht="15.75" thickBot="1" x14ac:dyDescent="0.3">
      <c r="A50" s="22" t="s">
        <v>6</v>
      </c>
      <c r="B50" s="24">
        <f t="shared" ref="B50" si="27">B48*B49</f>
        <v>-77.953922750000004</v>
      </c>
      <c r="C50" s="24">
        <f t="shared" ref="C50" si="28">C48*C49</f>
        <v>-85.078641375000004</v>
      </c>
      <c r="D50" s="32">
        <f>SUM(B50:C50)</f>
        <v>-163.03256412500002</v>
      </c>
      <c r="E50" s="33">
        <f>AVERAGE(B50:C50)</f>
        <v>-81.516282062500011</v>
      </c>
    </row>
    <row r="51" spans="1:5" x14ac:dyDescent="0.25">
      <c r="A51" s="13"/>
    </row>
    <row r="52" spans="1:5" x14ac:dyDescent="0.25">
      <c r="A52" s="13"/>
    </row>
  </sheetData>
  <pageMargins left="0.7" right="0.7" top="0.75" bottom="0.75" header="0.3" footer="0.3"/>
  <pageSetup orientation="portrait" r:id="rId1"/>
  <ignoredErrors>
    <ignoredError sqref="D8 D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0EA6-5BA0-4890-B8F6-412573913791}">
  <dimension ref="A1:N47"/>
  <sheetViews>
    <sheetView topLeftCell="A34" workbookViewId="0">
      <selection activeCell="G44" sqref="G44"/>
    </sheetView>
  </sheetViews>
  <sheetFormatPr defaultRowHeight="15" x14ac:dyDescent="0.25"/>
  <cols>
    <col min="1" max="1" width="14" bestFit="1" customWidth="1"/>
    <col min="2" max="2" width="12" bestFit="1" customWidth="1"/>
    <col min="3" max="3" width="11.28515625" bestFit="1" customWidth="1"/>
    <col min="4" max="4" width="12.28515625" bestFit="1" customWidth="1"/>
    <col min="5" max="6" width="11.28515625" bestFit="1" customWidth="1"/>
    <col min="7" max="7" width="12.28515625" bestFit="1" customWidth="1"/>
    <col min="8" max="8" width="11.28515625" bestFit="1" customWidth="1"/>
    <col min="9" max="11" width="11" bestFit="1" customWidth="1"/>
    <col min="12" max="12" width="12.28515625" bestFit="1" customWidth="1"/>
  </cols>
  <sheetData>
    <row r="1" spans="1:14" ht="15.75" thickBot="1" x14ac:dyDescent="0.3">
      <c r="A1" s="13" t="s">
        <v>12</v>
      </c>
    </row>
    <row r="2" spans="1:14" x14ac:dyDescent="0.25">
      <c r="A2" s="17" t="s">
        <v>1</v>
      </c>
      <c r="B2" s="18">
        <v>2013</v>
      </c>
      <c r="C2" s="18">
        <v>2014</v>
      </c>
      <c r="D2" s="18">
        <v>2015</v>
      </c>
      <c r="E2" s="18">
        <v>2016</v>
      </c>
      <c r="F2" s="18">
        <v>2017</v>
      </c>
      <c r="G2" s="18">
        <v>2018</v>
      </c>
      <c r="H2" s="18">
        <v>2019</v>
      </c>
      <c r="I2" s="18">
        <v>2020</v>
      </c>
      <c r="J2" s="18">
        <v>2021</v>
      </c>
      <c r="K2" s="18">
        <v>2022</v>
      </c>
      <c r="L2" s="19" t="s">
        <v>2</v>
      </c>
      <c r="N2" s="13"/>
    </row>
    <row r="3" spans="1:14" x14ac:dyDescent="0.25">
      <c r="A3" s="20" t="s">
        <v>26</v>
      </c>
      <c r="B3" s="2">
        <v>-7953</v>
      </c>
      <c r="C3" s="2">
        <v>-11809</v>
      </c>
      <c r="D3" s="3">
        <v>-13395</v>
      </c>
      <c r="E3" s="2">
        <v>-4375</v>
      </c>
      <c r="F3" s="2">
        <v>-9088</v>
      </c>
      <c r="G3" s="2">
        <v>-11751</v>
      </c>
      <c r="H3" s="2">
        <v>-10712</v>
      </c>
      <c r="I3" s="2">
        <v>-9847</v>
      </c>
      <c r="J3" s="2">
        <v>-7052</v>
      </c>
      <c r="K3" s="1">
        <v>-3938</v>
      </c>
      <c r="L3" s="21">
        <f>SUM(B3:K3)</f>
        <v>-89920</v>
      </c>
    </row>
    <row r="4" spans="1:14" x14ac:dyDescent="0.25">
      <c r="A4" s="20" t="s">
        <v>4</v>
      </c>
      <c r="B4" s="15">
        <v>8.5246500000000003E-2</v>
      </c>
      <c r="C4" s="16">
        <v>8.5990999999999998E-2</v>
      </c>
      <c r="D4" s="16">
        <v>8.5990999999999998E-2</v>
      </c>
      <c r="E4" s="16">
        <v>8.8894000000000001E-2</v>
      </c>
      <c r="F4" s="16">
        <v>8.8576000000000002E-2</v>
      </c>
      <c r="G4" s="16">
        <v>8.8576000000000002E-2</v>
      </c>
      <c r="H4" s="16">
        <v>8.8576000000000002E-2</v>
      </c>
      <c r="I4" s="16">
        <v>8.8576000000000002E-2</v>
      </c>
      <c r="J4" s="16">
        <v>8.8576000000000002E-2</v>
      </c>
      <c r="K4" s="16">
        <v>8.7207999999999994E-2</v>
      </c>
      <c r="L4" s="21" t="s">
        <v>5</v>
      </c>
    </row>
    <row r="5" spans="1:14" ht="15.75" thickBot="1" x14ac:dyDescent="0.3">
      <c r="A5" s="22" t="s">
        <v>6</v>
      </c>
      <c r="B5" s="23">
        <f>B3*B4</f>
        <v>-677.96541450000007</v>
      </c>
      <c r="C5" s="24">
        <f>C3*C4</f>
        <v>-1015.467719</v>
      </c>
      <c r="D5" s="24">
        <f t="shared" ref="D5:K5" si="0">D3*D4</f>
        <v>-1151.8494450000001</v>
      </c>
      <c r="E5" s="24">
        <f t="shared" si="0"/>
        <v>-388.91125</v>
      </c>
      <c r="F5" s="24">
        <f t="shared" si="0"/>
        <v>-804.97868800000003</v>
      </c>
      <c r="G5" s="24">
        <f t="shared" si="0"/>
        <v>-1040.8565760000001</v>
      </c>
      <c r="H5" s="24">
        <f t="shared" si="0"/>
        <v>-948.82611199999997</v>
      </c>
      <c r="I5" s="24">
        <f t="shared" si="0"/>
        <v>-872.20787200000007</v>
      </c>
      <c r="J5" s="24">
        <f t="shared" si="0"/>
        <v>-624.63795200000004</v>
      </c>
      <c r="K5" s="24">
        <f t="shared" si="0"/>
        <v>-343.42510399999998</v>
      </c>
      <c r="L5" s="25">
        <f>SUM(B5:K5)</f>
        <v>-7869.1261325000005</v>
      </c>
    </row>
    <row r="6" spans="1:14" ht="15.75" thickBot="1" x14ac:dyDescent="0.3"/>
    <row r="7" spans="1:14" x14ac:dyDescent="0.25">
      <c r="A7" s="17" t="s">
        <v>1</v>
      </c>
      <c r="B7" s="18">
        <v>2013</v>
      </c>
      <c r="C7" s="18">
        <v>2014</v>
      </c>
      <c r="D7" s="18">
        <v>2015</v>
      </c>
      <c r="E7" s="18">
        <v>2016</v>
      </c>
      <c r="F7" s="18">
        <v>2017</v>
      </c>
      <c r="G7" s="18">
        <v>2018</v>
      </c>
      <c r="H7" s="18">
        <v>2019</v>
      </c>
      <c r="I7" s="18">
        <v>2020</v>
      </c>
      <c r="J7" s="18">
        <v>2021</v>
      </c>
      <c r="K7" s="18">
        <v>2022</v>
      </c>
      <c r="L7" s="19" t="s">
        <v>2</v>
      </c>
    </row>
    <row r="8" spans="1:14" x14ac:dyDescent="0.25">
      <c r="A8" s="20" t="s">
        <v>27</v>
      </c>
      <c r="B8" s="2">
        <v>-1760</v>
      </c>
      <c r="C8" s="2">
        <v>-14840</v>
      </c>
      <c r="D8" s="3">
        <v>-18480</v>
      </c>
      <c r="E8" s="2">
        <v>-37320</v>
      </c>
      <c r="F8" s="2">
        <v>-88200</v>
      </c>
      <c r="G8" s="2">
        <v>-100480</v>
      </c>
      <c r="H8" s="2">
        <v>-19760</v>
      </c>
      <c r="I8" s="2">
        <v>3960</v>
      </c>
      <c r="J8" s="2">
        <v>-8080</v>
      </c>
      <c r="K8" s="1">
        <v>240</v>
      </c>
      <c r="L8" s="21">
        <f>SUM(B8:K8)</f>
        <v>-284720</v>
      </c>
    </row>
    <row r="9" spans="1:14" x14ac:dyDescent="0.25">
      <c r="A9" s="20" t="s">
        <v>4</v>
      </c>
      <c r="B9" s="15">
        <v>8.5246500000000003E-2</v>
      </c>
      <c r="C9" s="16">
        <v>8.5990999999999998E-2</v>
      </c>
      <c r="D9" s="16">
        <v>8.5990999999999998E-2</v>
      </c>
      <c r="E9" s="16">
        <v>8.8894000000000001E-2</v>
      </c>
      <c r="F9" s="16">
        <v>8.8576000000000002E-2</v>
      </c>
      <c r="G9" s="16">
        <v>8.8576000000000002E-2</v>
      </c>
      <c r="H9" s="16">
        <v>8.8576000000000002E-2</v>
      </c>
      <c r="I9" s="16">
        <v>8.8576000000000002E-2</v>
      </c>
      <c r="J9" s="16">
        <v>8.8576000000000002E-2</v>
      </c>
      <c r="K9" s="16">
        <v>8.7207999999999994E-2</v>
      </c>
      <c r="L9" s="21" t="s">
        <v>5</v>
      </c>
    </row>
    <row r="10" spans="1:14" ht="15.75" thickBot="1" x14ac:dyDescent="0.3">
      <c r="A10" s="22" t="s">
        <v>6</v>
      </c>
      <c r="B10" s="23">
        <f>B8*B9</f>
        <v>-150.03384</v>
      </c>
      <c r="C10" s="24">
        <f>C8*C9</f>
        <v>-1276.10644</v>
      </c>
      <c r="D10" s="24">
        <f t="shared" ref="D10" si="1">D8*D9</f>
        <v>-1589.1136799999999</v>
      </c>
      <c r="E10" s="24">
        <f t="shared" ref="E10" si="2">E8*E9</f>
        <v>-3317.5240800000001</v>
      </c>
      <c r="F10" s="24">
        <f t="shared" ref="F10" si="3">F8*F9</f>
        <v>-7812.4031999999997</v>
      </c>
      <c r="G10" s="24">
        <f t="shared" ref="G10" si="4">G8*G9</f>
        <v>-8900.1164800000006</v>
      </c>
      <c r="H10" s="24">
        <f t="shared" ref="H10" si="5">H8*H9</f>
        <v>-1750.2617600000001</v>
      </c>
      <c r="I10" s="24">
        <f t="shared" ref="I10" si="6">I8*I9</f>
        <v>350.76096000000001</v>
      </c>
      <c r="J10" s="24">
        <f t="shared" ref="J10" si="7">J8*J9</f>
        <v>-715.69407999999999</v>
      </c>
      <c r="K10" s="24">
        <f t="shared" ref="K10" si="8">K8*K9</f>
        <v>20.929919999999999</v>
      </c>
      <c r="L10" s="25">
        <f>SUM(B10:K10)</f>
        <v>-25139.562680000006</v>
      </c>
    </row>
    <row r="12" spans="1:14" ht="15.75" thickBot="1" x14ac:dyDescent="0.3">
      <c r="A12" s="14" t="s">
        <v>13</v>
      </c>
    </row>
    <row r="13" spans="1:14" x14ac:dyDescent="0.25">
      <c r="A13" s="17" t="s">
        <v>1</v>
      </c>
      <c r="B13" s="18">
        <v>2018</v>
      </c>
      <c r="C13" s="18">
        <v>2019</v>
      </c>
      <c r="D13" s="18">
        <v>2020</v>
      </c>
      <c r="E13" s="18">
        <v>2021</v>
      </c>
      <c r="F13" s="18">
        <v>2022</v>
      </c>
      <c r="G13" s="19" t="s">
        <v>2</v>
      </c>
    </row>
    <row r="14" spans="1:14" x14ac:dyDescent="0.25">
      <c r="A14" s="20" t="s">
        <v>26</v>
      </c>
      <c r="B14" s="2">
        <v>-11751</v>
      </c>
      <c r="C14" s="2">
        <v>-10712</v>
      </c>
      <c r="D14" s="2">
        <v>-9847</v>
      </c>
      <c r="E14" s="2">
        <v>-7052</v>
      </c>
      <c r="F14" s="1">
        <v>-3938</v>
      </c>
      <c r="G14" s="21">
        <f>SUM(B14:F14)</f>
        <v>-43300</v>
      </c>
    </row>
    <row r="15" spans="1:14" x14ac:dyDescent="0.25">
      <c r="A15" s="20" t="s">
        <v>4</v>
      </c>
      <c r="B15" s="16">
        <v>8.8576000000000002E-2</v>
      </c>
      <c r="C15" s="16">
        <v>8.8576000000000002E-2</v>
      </c>
      <c r="D15" s="16">
        <v>8.8576000000000002E-2</v>
      </c>
      <c r="E15" s="16">
        <v>8.8576000000000002E-2</v>
      </c>
      <c r="F15" s="16">
        <v>8.7207999999999994E-2</v>
      </c>
      <c r="G15" s="21" t="s">
        <v>5</v>
      </c>
    </row>
    <row r="16" spans="1:14" ht="15.75" thickBot="1" x14ac:dyDescent="0.3">
      <c r="A16" s="22" t="s">
        <v>6</v>
      </c>
      <c r="B16" s="24">
        <f t="shared" ref="B16" si="9">B14*B15</f>
        <v>-1040.8565760000001</v>
      </c>
      <c r="C16" s="24">
        <f t="shared" ref="C16" si="10">C14*C15</f>
        <v>-948.82611199999997</v>
      </c>
      <c r="D16" s="24">
        <f t="shared" ref="D16" si="11">D14*D15</f>
        <v>-872.20787200000007</v>
      </c>
      <c r="E16" s="24">
        <f t="shared" ref="E16" si="12">E14*E15</f>
        <v>-624.63795200000004</v>
      </c>
      <c r="F16" s="24">
        <f t="shared" ref="F16" si="13">F14*F15</f>
        <v>-343.42510399999998</v>
      </c>
      <c r="G16" s="25">
        <f>SUM(B16:F16)</f>
        <v>-3829.9536160000002</v>
      </c>
    </row>
    <row r="17" spans="1:7" ht="15.75" thickBot="1" x14ac:dyDescent="0.3"/>
    <row r="18" spans="1:7" x14ac:dyDescent="0.25">
      <c r="A18" s="17" t="s">
        <v>1</v>
      </c>
      <c r="B18" s="18">
        <v>2018</v>
      </c>
      <c r="C18" s="18">
        <v>2019</v>
      </c>
      <c r="D18" s="18">
        <v>2020</v>
      </c>
      <c r="E18" s="18">
        <v>2021</v>
      </c>
      <c r="F18" s="18">
        <v>2022</v>
      </c>
      <c r="G18" s="19" t="s">
        <v>2</v>
      </c>
    </row>
    <row r="19" spans="1:7" x14ac:dyDescent="0.25">
      <c r="A19" s="20" t="s">
        <v>27</v>
      </c>
      <c r="B19" s="2">
        <v>-100480</v>
      </c>
      <c r="C19" s="2">
        <v>-19760</v>
      </c>
      <c r="D19" s="2">
        <v>3960</v>
      </c>
      <c r="E19" s="2">
        <v>-8080</v>
      </c>
      <c r="F19" s="1">
        <v>240</v>
      </c>
      <c r="G19" s="21">
        <f>SUM(B19:F19)</f>
        <v>-124120</v>
      </c>
    </row>
    <row r="20" spans="1:7" x14ac:dyDescent="0.25">
      <c r="A20" s="20" t="s">
        <v>4</v>
      </c>
      <c r="B20" s="16">
        <v>8.8576000000000002E-2</v>
      </c>
      <c r="C20" s="16">
        <v>8.8576000000000002E-2</v>
      </c>
      <c r="D20" s="16">
        <v>8.8576000000000002E-2</v>
      </c>
      <c r="E20" s="16">
        <v>8.8576000000000002E-2</v>
      </c>
      <c r="F20" s="16">
        <v>8.7207999999999994E-2</v>
      </c>
      <c r="G20" s="21" t="s">
        <v>5</v>
      </c>
    </row>
    <row r="21" spans="1:7" ht="15.75" thickBot="1" x14ac:dyDescent="0.3">
      <c r="A21" s="22" t="s">
        <v>6</v>
      </c>
      <c r="B21" s="24">
        <f t="shared" ref="B21" si="14">B19*B20</f>
        <v>-8900.1164800000006</v>
      </c>
      <c r="C21" s="24">
        <f t="shared" ref="C21" si="15">C19*C20</f>
        <v>-1750.2617600000001</v>
      </c>
      <c r="D21" s="24">
        <f t="shared" ref="D21" si="16">D19*D20</f>
        <v>350.76096000000001</v>
      </c>
      <c r="E21" s="24">
        <f t="shared" ref="E21" si="17">E19*E20</f>
        <v>-715.69407999999999</v>
      </c>
      <c r="F21" s="24">
        <f t="shared" ref="F21" si="18">F19*F20</f>
        <v>20.929919999999999</v>
      </c>
      <c r="G21" s="25">
        <f>SUM(B21:F21)</f>
        <v>-10994.381439999999</v>
      </c>
    </row>
    <row r="22" spans="1:7" ht="15.75" thickBot="1" x14ac:dyDescent="0.3"/>
    <row r="23" spans="1:7" x14ac:dyDescent="0.25">
      <c r="A23" s="17" t="s">
        <v>1</v>
      </c>
      <c r="B23" s="18">
        <v>2018</v>
      </c>
      <c r="C23" s="18">
        <v>2019</v>
      </c>
      <c r="D23" s="18">
        <v>2020</v>
      </c>
      <c r="E23" s="18">
        <v>2021</v>
      </c>
      <c r="F23" s="18">
        <v>2022</v>
      </c>
      <c r="G23" s="19" t="s">
        <v>2</v>
      </c>
    </row>
    <row r="24" spans="1:7" x14ac:dyDescent="0.25">
      <c r="A24" s="20" t="s">
        <v>28</v>
      </c>
      <c r="B24" s="2">
        <v>-883</v>
      </c>
      <c r="C24" s="2">
        <v>-1541</v>
      </c>
      <c r="D24" s="2">
        <v>-2460</v>
      </c>
      <c r="E24" s="2">
        <v>-2079</v>
      </c>
      <c r="F24" s="1">
        <v>983</v>
      </c>
      <c r="G24" s="21">
        <f>SUM(B24:F24)</f>
        <v>-5980</v>
      </c>
    </row>
    <row r="25" spans="1:7" x14ac:dyDescent="0.25">
      <c r="A25" s="20" t="s">
        <v>4</v>
      </c>
      <c r="B25" s="16">
        <v>8.8576000000000002E-2</v>
      </c>
      <c r="C25" s="16">
        <v>8.8576000000000002E-2</v>
      </c>
      <c r="D25" s="16">
        <v>8.8576000000000002E-2</v>
      </c>
      <c r="E25" s="16">
        <v>8.8576000000000002E-2</v>
      </c>
      <c r="F25" s="16">
        <v>8.7207999999999994E-2</v>
      </c>
      <c r="G25" s="21" t="s">
        <v>5</v>
      </c>
    </row>
    <row r="26" spans="1:7" ht="15.75" thickBot="1" x14ac:dyDescent="0.3">
      <c r="A26" s="22" t="s">
        <v>6</v>
      </c>
      <c r="B26" s="24">
        <f t="shared" ref="B26" si="19">B24*B25</f>
        <v>-78.212608000000003</v>
      </c>
      <c r="C26" s="24">
        <f t="shared" ref="C26" si="20">C24*C25</f>
        <v>-136.49561600000001</v>
      </c>
      <c r="D26" s="24">
        <f t="shared" ref="D26" si="21">D24*D25</f>
        <v>-217.89696000000001</v>
      </c>
      <c r="E26" s="24">
        <f t="shared" ref="E26" si="22">E24*E25</f>
        <v>-184.14950400000001</v>
      </c>
      <c r="F26" s="24">
        <f t="shared" ref="F26" si="23">F24*F25</f>
        <v>85.725463999999988</v>
      </c>
      <c r="G26" s="25">
        <f>SUM(B26:F26)</f>
        <v>-531.029224</v>
      </c>
    </row>
    <row r="28" spans="1:7" ht="15.75" thickBot="1" x14ac:dyDescent="0.3">
      <c r="A28" s="14" t="s">
        <v>14</v>
      </c>
    </row>
    <row r="29" spans="1:7" x14ac:dyDescent="0.25">
      <c r="A29" s="17" t="s">
        <v>1</v>
      </c>
      <c r="B29" s="18">
        <v>2021</v>
      </c>
      <c r="C29" s="18">
        <v>2022</v>
      </c>
      <c r="D29" s="19" t="s">
        <v>2</v>
      </c>
      <c r="G29" s="35"/>
    </row>
    <row r="30" spans="1:7" x14ac:dyDescent="0.25">
      <c r="A30" s="20" t="s">
        <v>26</v>
      </c>
      <c r="B30" s="2">
        <v>-7052</v>
      </c>
      <c r="C30" s="1">
        <v>-3938</v>
      </c>
      <c r="D30" s="21">
        <f>SUM(B30:C30)</f>
        <v>-10990</v>
      </c>
    </row>
    <row r="31" spans="1:7" x14ac:dyDescent="0.25">
      <c r="A31" s="20" t="s">
        <v>4</v>
      </c>
      <c r="B31" s="16">
        <v>8.8576000000000002E-2</v>
      </c>
      <c r="C31" s="16">
        <v>8.7207999999999994E-2</v>
      </c>
      <c r="D31" s="21" t="s">
        <v>5</v>
      </c>
    </row>
    <row r="32" spans="1:7" ht="15.75" thickBot="1" x14ac:dyDescent="0.3">
      <c r="A32" s="22" t="s">
        <v>6</v>
      </c>
      <c r="B32" s="24">
        <f t="shared" ref="B32" si="24">B30*B31</f>
        <v>-624.63795200000004</v>
      </c>
      <c r="C32" s="24">
        <f t="shared" ref="C32" si="25">C30*C31</f>
        <v>-343.42510399999998</v>
      </c>
      <c r="D32" s="25">
        <f>SUM(B32:C32)</f>
        <v>-968.06305599999996</v>
      </c>
    </row>
    <row r="33" spans="1:4" ht="15.75" thickBot="1" x14ac:dyDescent="0.3"/>
    <row r="34" spans="1:4" x14ac:dyDescent="0.25">
      <c r="A34" s="17" t="s">
        <v>1</v>
      </c>
      <c r="B34" s="18">
        <v>2021</v>
      </c>
      <c r="C34" s="18">
        <v>2022</v>
      </c>
      <c r="D34" s="19" t="s">
        <v>2</v>
      </c>
    </row>
    <row r="35" spans="1:4" x14ac:dyDescent="0.25">
      <c r="A35" s="20" t="s">
        <v>27</v>
      </c>
      <c r="B35" s="2">
        <v>-8080</v>
      </c>
      <c r="C35" s="1">
        <v>240</v>
      </c>
      <c r="D35" s="21">
        <f>SUM(B35:C35)</f>
        <v>-7840</v>
      </c>
    </row>
    <row r="36" spans="1:4" x14ac:dyDescent="0.25">
      <c r="A36" s="20" t="s">
        <v>4</v>
      </c>
      <c r="B36" s="16">
        <v>8.8576000000000002E-2</v>
      </c>
      <c r="C36" s="16">
        <v>8.7207999999999994E-2</v>
      </c>
      <c r="D36" s="21" t="s">
        <v>5</v>
      </c>
    </row>
    <row r="37" spans="1:4" ht="15.75" thickBot="1" x14ac:dyDescent="0.3">
      <c r="A37" s="22" t="s">
        <v>6</v>
      </c>
      <c r="B37" s="24">
        <f t="shared" ref="B37" si="26">B35*B36</f>
        <v>-715.69407999999999</v>
      </c>
      <c r="C37" s="24">
        <f t="shared" ref="C37" si="27">C35*C36</f>
        <v>20.929919999999999</v>
      </c>
      <c r="D37" s="25">
        <f>SUM(B37:C37)</f>
        <v>-694.76415999999995</v>
      </c>
    </row>
    <row r="38" spans="1:4" ht="15.75" thickBot="1" x14ac:dyDescent="0.3"/>
    <row r="39" spans="1:4" x14ac:dyDescent="0.25">
      <c r="A39" s="17" t="s">
        <v>1</v>
      </c>
      <c r="B39" s="18">
        <v>2021</v>
      </c>
      <c r="C39" s="18">
        <v>2022</v>
      </c>
      <c r="D39" s="19" t="s">
        <v>2</v>
      </c>
    </row>
    <row r="40" spans="1:4" x14ac:dyDescent="0.25">
      <c r="A40" s="20" t="s">
        <v>28</v>
      </c>
      <c r="B40" s="2">
        <v>-2079</v>
      </c>
      <c r="C40" s="1">
        <v>983</v>
      </c>
      <c r="D40" s="21">
        <f>SUM(B40:C40)</f>
        <v>-1096</v>
      </c>
    </row>
    <row r="41" spans="1:4" x14ac:dyDescent="0.25">
      <c r="A41" s="20" t="s">
        <v>4</v>
      </c>
      <c r="B41" s="16">
        <v>8.8576000000000002E-2</v>
      </c>
      <c r="C41" s="16">
        <v>8.7207999999999994E-2</v>
      </c>
      <c r="D41" s="21" t="s">
        <v>5</v>
      </c>
    </row>
    <row r="42" spans="1:4" ht="15.75" thickBot="1" x14ac:dyDescent="0.3">
      <c r="A42" s="22" t="s">
        <v>6</v>
      </c>
      <c r="B42" s="24">
        <f t="shared" ref="B42" si="28">B40*B41</f>
        <v>-184.14950400000001</v>
      </c>
      <c r="C42" s="24">
        <f t="shared" ref="C42" si="29">C40*C41</f>
        <v>85.725463999999988</v>
      </c>
      <c r="D42" s="25">
        <f>SUM(B42:C42)</f>
        <v>-98.424040000000019</v>
      </c>
    </row>
    <row r="43" spans="1:4" ht="15.75" thickBot="1" x14ac:dyDescent="0.3"/>
    <row r="44" spans="1:4" x14ac:dyDescent="0.25">
      <c r="A44" s="17" t="s">
        <v>1</v>
      </c>
      <c r="B44" s="18">
        <v>2021</v>
      </c>
      <c r="C44" s="18">
        <v>2022</v>
      </c>
      <c r="D44" s="19" t="s">
        <v>2</v>
      </c>
    </row>
    <row r="45" spans="1:4" x14ac:dyDescent="0.25">
      <c r="A45" s="20" t="s">
        <v>29</v>
      </c>
      <c r="B45" s="2">
        <v>-19639</v>
      </c>
      <c r="C45" s="1">
        <v>-15230</v>
      </c>
      <c r="D45" s="21">
        <f>SUM(B45:C45)</f>
        <v>-34869</v>
      </c>
    </row>
    <row r="46" spans="1:4" x14ac:dyDescent="0.25">
      <c r="A46" s="20" t="s">
        <v>4</v>
      </c>
      <c r="B46" s="16">
        <v>8.8576000000000002E-2</v>
      </c>
      <c r="C46" s="16">
        <v>8.7207999999999994E-2</v>
      </c>
      <c r="D46" s="21" t="s">
        <v>5</v>
      </c>
    </row>
    <row r="47" spans="1:4" ht="15.75" thickBot="1" x14ac:dyDescent="0.3">
      <c r="A47" s="22" t="s">
        <v>6</v>
      </c>
      <c r="B47" s="24">
        <f t="shared" ref="B47" si="30">B45*B46</f>
        <v>-1739.5440639999999</v>
      </c>
      <c r="C47" s="24">
        <f t="shared" ref="C47" si="31">C45*C46</f>
        <v>-1328.1778399999998</v>
      </c>
      <c r="D47" s="25">
        <f>SUM(B47:C47)</f>
        <v>-3067.721904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66C1-72CC-418C-92CF-C50FF0E47ECF}">
  <dimension ref="A1:F9"/>
  <sheetViews>
    <sheetView workbookViewId="0">
      <selection activeCell="E17" sqref="E17"/>
    </sheetView>
  </sheetViews>
  <sheetFormatPr defaultRowHeight="15" x14ac:dyDescent="0.25"/>
  <cols>
    <col min="1" max="1" width="14" bestFit="1" customWidth="1"/>
    <col min="2" max="2" width="10" bestFit="1" customWidth="1"/>
    <col min="3" max="4" width="12.28515625" bestFit="1" customWidth="1"/>
  </cols>
  <sheetData>
    <row r="1" spans="1:6" ht="15.75" thickBot="1" x14ac:dyDescent="0.3">
      <c r="A1" s="13" t="s">
        <v>14</v>
      </c>
    </row>
    <row r="2" spans="1:6" x14ac:dyDescent="0.25">
      <c r="A2" s="17" t="s">
        <v>1</v>
      </c>
      <c r="B2" s="18">
        <v>2020</v>
      </c>
      <c r="C2" s="18">
        <v>2021</v>
      </c>
      <c r="D2" s="19" t="s">
        <v>2</v>
      </c>
    </row>
    <row r="3" spans="1:6" x14ac:dyDescent="0.25">
      <c r="A3" s="20" t="s">
        <v>30</v>
      </c>
      <c r="B3" s="2">
        <v>-21120</v>
      </c>
      <c r="C3" s="1">
        <v>30520</v>
      </c>
      <c r="D3" s="21">
        <f>SUM(B3:C3)</f>
        <v>9400</v>
      </c>
      <c r="F3" s="13" t="s">
        <v>15</v>
      </c>
    </row>
    <row r="4" spans="1:6" x14ac:dyDescent="0.25">
      <c r="A4" s="20" t="s">
        <v>4</v>
      </c>
      <c r="B4" s="29">
        <v>3.9879999999999999E-2</v>
      </c>
      <c r="C4" s="28">
        <v>4.6271109999999997E-2</v>
      </c>
      <c r="D4" s="21" t="s">
        <v>5</v>
      </c>
    </row>
    <row r="5" spans="1:6" ht="15.75" thickBot="1" x14ac:dyDescent="0.3">
      <c r="A5" s="22" t="s">
        <v>6</v>
      </c>
      <c r="B5" s="24">
        <f>B3*B4</f>
        <v>-842.26559999999995</v>
      </c>
      <c r="C5" s="24">
        <f>C3*C4</f>
        <v>1412.1942772</v>
      </c>
      <c r="D5" s="25">
        <f>SUM(B5:C5)</f>
        <v>569.92867720000004</v>
      </c>
    </row>
    <row r="7" spans="1:6" ht="15" customHeight="1" x14ac:dyDescent="0.25">
      <c r="A7" s="36" t="s">
        <v>16</v>
      </c>
      <c r="B7" s="37"/>
      <c r="C7" s="37"/>
      <c r="D7" s="38"/>
    </row>
    <row r="8" spans="1:6" x14ac:dyDescent="0.25">
      <c r="A8" s="39"/>
      <c r="B8" s="40"/>
      <c r="C8" s="40"/>
      <c r="D8" s="41"/>
    </row>
    <row r="9" spans="1:6" x14ac:dyDescent="0.25">
      <c r="A9" s="42"/>
      <c r="B9" s="43"/>
      <c r="C9" s="43"/>
      <c r="D9" s="44"/>
    </row>
  </sheetData>
  <mergeCells count="1">
    <mergeCell ref="A7:D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7011-0DD6-4591-A34D-C18A336C0DB5}">
  <dimension ref="A1:G14"/>
  <sheetViews>
    <sheetView tabSelected="1" workbookViewId="0">
      <selection activeCell="G5" sqref="G5"/>
    </sheetView>
  </sheetViews>
  <sheetFormatPr defaultRowHeight="15" x14ac:dyDescent="0.25"/>
  <cols>
    <col min="1" max="1" width="14" bestFit="1" customWidth="1"/>
    <col min="2" max="2" width="13.140625" bestFit="1" customWidth="1"/>
    <col min="3" max="3" width="9.28515625" bestFit="1" customWidth="1"/>
    <col min="4" max="4" width="12.28515625" bestFit="1" customWidth="1"/>
  </cols>
  <sheetData>
    <row r="1" spans="1:7" ht="15.75" thickBot="1" x14ac:dyDescent="0.3">
      <c r="A1" t="s">
        <v>14</v>
      </c>
    </row>
    <row r="2" spans="1:7" x14ac:dyDescent="0.25">
      <c r="A2" s="17" t="s">
        <v>1</v>
      </c>
      <c r="B2" s="18">
        <v>2021</v>
      </c>
      <c r="C2" s="18">
        <v>2022</v>
      </c>
      <c r="D2" s="19" t="s">
        <v>2</v>
      </c>
    </row>
    <row r="3" spans="1:7" x14ac:dyDescent="0.25">
      <c r="A3" s="20" t="s">
        <v>31</v>
      </c>
      <c r="B3" s="2">
        <v>13</v>
      </c>
      <c r="C3" s="1">
        <v>-938</v>
      </c>
      <c r="D3" s="21">
        <f>SUM(B3:C3)</f>
        <v>-925</v>
      </c>
      <c r="G3" t="s">
        <v>17</v>
      </c>
    </row>
    <row r="4" spans="1:7" x14ac:dyDescent="0.25">
      <c r="A4" s="20" t="s">
        <v>4</v>
      </c>
      <c r="B4" s="12">
        <v>4.6271109999999997E-2</v>
      </c>
      <c r="C4" s="30">
        <v>6.9110000000000005E-2</v>
      </c>
      <c r="D4" s="21" t="s">
        <v>5</v>
      </c>
      <c r="G4" t="s">
        <v>18</v>
      </c>
    </row>
    <row r="5" spans="1:7" ht="15.75" thickBot="1" x14ac:dyDescent="0.3">
      <c r="A5" s="22" t="s">
        <v>6</v>
      </c>
      <c r="B5" s="24">
        <f>B3*B4</f>
        <v>0.60152443</v>
      </c>
      <c r="C5" s="24">
        <f>C3*C4</f>
        <v>-64.825180000000003</v>
      </c>
      <c r="D5" s="25">
        <f>SUM(B5:C5)</f>
        <v>-64.223655570000005</v>
      </c>
    </row>
    <row r="6" spans="1:7" ht="15.75" thickBot="1" x14ac:dyDescent="0.3"/>
    <row r="7" spans="1:7" x14ac:dyDescent="0.25">
      <c r="A7" s="17" t="s">
        <v>1</v>
      </c>
      <c r="B7" s="18">
        <v>2021</v>
      </c>
      <c r="C7" s="18">
        <v>2022</v>
      </c>
      <c r="D7" s="19" t="s">
        <v>2</v>
      </c>
    </row>
    <row r="8" spans="1:7" x14ac:dyDescent="0.25">
      <c r="A8" s="20" t="s">
        <v>32</v>
      </c>
      <c r="B8" s="2">
        <v>10073</v>
      </c>
      <c r="C8" s="1">
        <v>-627</v>
      </c>
      <c r="D8" s="21">
        <f>SUM(B8:C8)</f>
        <v>9446</v>
      </c>
    </row>
    <row r="9" spans="1:7" x14ac:dyDescent="0.25">
      <c r="A9" s="20" t="s">
        <v>4</v>
      </c>
      <c r="B9" s="12">
        <v>4.6271109999999997E-2</v>
      </c>
      <c r="C9" s="30">
        <v>6.9110000000000005E-2</v>
      </c>
      <c r="D9" s="21" t="s">
        <v>5</v>
      </c>
    </row>
    <row r="10" spans="1:7" ht="15.75" thickBot="1" x14ac:dyDescent="0.3">
      <c r="A10" s="22" t="s">
        <v>6</v>
      </c>
      <c r="B10" s="24">
        <f>B8*B9</f>
        <v>466.08889102999996</v>
      </c>
      <c r="C10" s="24">
        <f>C8*C9</f>
        <v>-43.331970000000005</v>
      </c>
      <c r="D10" s="25">
        <f>SUM(B10:C10)</f>
        <v>422.75692102999994</v>
      </c>
    </row>
    <row r="12" spans="1:7" x14ac:dyDescent="0.25">
      <c r="A12" s="36" t="s">
        <v>19</v>
      </c>
      <c r="B12" s="37"/>
      <c r="C12" s="37"/>
      <c r="D12" s="38"/>
    </row>
    <row r="13" spans="1:7" x14ac:dyDescent="0.25">
      <c r="A13" s="39"/>
      <c r="B13" s="40"/>
      <c r="C13" s="40"/>
      <c r="D13" s="41"/>
    </row>
    <row r="14" spans="1:7" x14ac:dyDescent="0.25">
      <c r="A14" s="42"/>
      <c r="B14" s="43"/>
      <c r="C14" s="43"/>
      <c r="D14" s="44"/>
    </row>
  </sheetData>
  <mergeCells count="1">
    <mergeCell ref="A12:D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E89444E50474687203237F0B6B4DE" ma:contentTypeVersion="6" ma:contentTypeDescription="Create a new document." ma:contentTypeScope="" ma:versionID="34141f7ec916aa7bea1b67e7e9400c86">
  <xsd:schema xmlns:xsd="http://www.w3.org/2001/XMLSchema" xmlns:xs="http://www.w3.org/2001/XMLSchema" xmlns:p="http://schemas.microsoft.com/office/2006/metadata/properties" xmlns:ns2="607dc15b-cc4e-4ae1-8d5f-44b8621330ae" xmlns:ns3="cec260c6-6af1-4e97-a36a-2eb380e96cc7" targetNamespace="http://schemas.microsoft.com/office/2006/metadata/properties" ma:root="true" ma:fieldsID="0b71813e6472fc76d156d5e4d8e1ea37" ns2:_="" ns3:_="">
    <xsd:import namespace="607dc15b-cc4e-4ae1-8d5f-44b8621330ae"/>
    <xsd:import namespace="cec260c6-6af1-4e97-a36a-2eb380e96c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dc15b-cc4e-4ae1-8d5f-44b862133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260c6-6af1-4e97-a36a-2eb380e96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3F51C6-4521-42F3-A3D3-DD208070D27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ec260c6-6af1-4e97-a36a-2eb380e96cc7"/>
    <ds:schemaRef ds:uri="http://purl.org/dc/terms/"/>
    <ds:schemaRef ds:uri="http://schemas.microsoft.com/office/infopath/2007/PartnerControls"/>
    <ds:schemaRef ds:uri="607dc15b-cc4e-4ae1-8d5f-44b8621330ae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515DD8-03D1-4AC6-A040-AFA044EB60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B9066-1F67-433C-BDDE-516A817A4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7dc15b-cc4e-4ae1-8d5f-44b8621330ae"/>
    <ds:schemaRef ds:uri="cec260c6-6af1-4e97-a36a-2eb380e96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Residential</vt:lpstr>
      <vt:lpstr>Small Commercial</vt:lpstr>
      <vt:lpstr>Large Commercial</vt:lpstr>
      <vt:lpstr>Irrigation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Lively, Leslie (PacifiCorp)</dc:creator>
  <cp:keywords/>
  <dc:description/>
  <cp:lastModifiedBy>Alder, Mark (PacifiCorp)</cp:lastModifiedBy>
  <cp:revision/>
  <dcterms:created xsi:type="dcterms:W3CDTF">2023-04-10T19:31:00Z</dcterms:created>
  <dcterms:modified xsi:type="dcterms:W3CDTF">2023-06-22T16:27:35Z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0x01010016AE89444E50474687203237F0B6B4DE</vt:lpwstr>
  </property>
</Properties>
</file>